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C9FCF025-04AC-44BC-B4D5-83DA95AD47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ados y resueltos" sheetId="6" r:id="rId1"/>
    <sheet name="Importe pagado" sheetId="2" r:id="rId2"/>
    <sheet name="Resolución por año" sheetId="1" r:id="rId3"/>
  </sheets>
  <definedNames>
    <definedName name="_xlnm.Print_Area" localSheetId="1">'Importe pagado'!$A$1:$G$33</definedName>
    <definedName name="_xlnm.Print_Area" localSheetId="0">'Iniciados y resueltos'!$A$1:$I$70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B21" i="1"/>
  <c r="D21" i="1" s="1"/>
  <c r="B20" i="1"/>
  <c r="D20" i="1" s="1"/>
  <c r="B14" i="1"/>
  <c r="B13" i="1"/>
  <c r="D13" i="1" s="1"/>
  <c r="B11" i="1"/>
  <c r="F11" i="1" s="1"/>
  <c r="B8" i="1" l="1"/>
  <c r="F8" i="1" s="1"/>
  <c r="B7" i="1"/>
  <c r="B17" i="1"/>
  <c r="D17" i="1" s="1"/>
  <c r="B19" i="1"/>
  <c r="F19" i="1" s="1"/>
  <c r="B12" i="1"/>
  <c r="D12" i="1" s="1"/>
  <c r="B16" i="1"/>
  <c r="F16" i="1" s="1"/>
  <c r="F20" i="1"/>
  <c r="D11" i="1"/>
  <c r="D14" i="1"/>
  <c r="F14" i="1"/>
  <c r="D8" i="1"/>
  <c r="B9" i="1"/>
  <c r="D16" i="1"/>
  <c r="F13" i="1"/>
  <c r="D7" i="1"/>
  <c r="F7" i="1"/>
  <c r="F9" i="1"/>
  <c r="F21" i="1"/>
  <c r="B10" i="1"/>
  <c r="F10" i="1" s="1"/>
  <c r="B18" i="1"/>
  <c r="F18" i="1" s="1"/>
  <c r="B15" i="1"/>
  <c r="D15" i="1" s="1"/>
  <c r="F17" i="1" l="1"/>
  <c r="D19" i="1"/>
  <c r="D10" i="1"/>
  <c r="F12" i="1"/>
  <c r="D9" i="1"/>
  <c r="F15" i="1"/>
  <c r="D18" i="1"/>
  <c r="F39" i="6" l="1"/>
  <c r="F40" i="6"/>
  <c r="F41" i="6"/>
  <c r="F42" i="6"/>
  <c r="F43" i="6"/>
  <c r="F44" i="6"/>
  <c r="F45" i="6"/>
  <c r="F46" i="6"/>
  <c r="F47" i="6"/>
  <c r="F48" i="6"/>
  <c r="F49" i="6"/>
  <c r="F50" i="6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4" i="6" l="1"/>
  <c r="E21" i="6"/>
  <c r="E22" i="6"/>
  <c r="E23" i="6"/>
  <c r="F38" i="6"/>
  <c r="H20" i="6"/>
  <c r="G20" i="6" s="1"/>
  <c r="H19" i="6"/>
  <c r="E19" i="6" s="1"/>
  <c r="H18" i="6"/>
  <c r="G18" i="6" s="1"/>
  <c r="H17" i="6"/>
  <c r="G17" i="6" s="1"/>
  <c r="H16" i="6"/>
  <c r="E16" i="6" s="1"/>
  <c r="H15" i="6"/>
  <c r="E15" i="6" s="1"/>
  <c r="H14" i="6"/>
  <c r="E14" i="6" s="1"/>
  <c r="H13" i="6"/>
  <c r="E13" i="6" s="1"/>
  <c r="H12" i="6"/>
  <c r="E12" i="6" s="1"/>
  <c r="H11" i="6"/>
  <c r="E11" i="6" s="1"/>
  <c r="H10" i="6"/>
  <c r="E10" i="6" s="1"/>
  <c r="H9" i="6"/>
  <c r="E9" i="6" s="1"/>
  <c r="H8" i="6"/>
  <c r="G10" i="6" l="1"/>
  <c r="G14" i="6"/>
  <c r="G12" i="6"/>
  <c r="G19" i="6"/>
  <c r="E20" i="6"/>
  <c r="G8" i="6"/>
  <c r="G15" i="6"/>
  <c r="G11" i="6"/>
  <c r="G13" i="6"/>
  <c r="E18" i="6"/>
  <c r="E8" i="6"/>
  <c r="G9" i="6"/>
  <c r="G16" i="6"/>
  <c r="E17" i="6"/>
</calcChain>
</file>

<file path=xl/sharedStrings.xml><?xml version="1.0" encoding="utf-8"?>
<sst xmlns="http://schemas.openxmlformats.org/spreadsheetml/2006/main" count="42" uniqueCount="28">
  <si>
    <t>AÑO</t>
  </si>
  <si>
    <t>%</t>
  </si>
  <si>
    <t>TOTAL</t>
  </si>
  <si>
    <t>IMPORTE PAGADO ESTIMACIONES EN VÍA ADMINISTRATIVA</t>
  </si>
  <si>
    <t>IMPORTE PAGADO ESTIMACIONES EN VÍA CONTENCIOSO-ADMINISTRATIVA</t>
  </si>
  <si>
    <t>EXPEDIENTES DE RESPONSABILIDAD PATRIMONIAL ESTIMADOS EN VÍA ADMINISTRATIVA CLASIFICADOS POR CAUSAS</t>
  </si>
  <si>
    <t>Total</t>
  </si>
  <si>
    <t>TIPO DE RESOLUCIÓN</t>
  </si>
  <si>
    <t>Nº</t>
  </si>
  <si>
    <t>ESTIMATORIA</t>
  </si>
  <si>
    <t>DESESTIMATORIA</t>
  </si>
  <si>
    <t>EXPEDIENTES RESUELTOS</t>
  </si>
  <si>
    <t>RESOLUC.
ESTIMAT.</t>
  </si>
  <si>
    <t>RESOLUC.
DESESTIMAT.</t>
  </si>
  <si>
    <t>EXPEDIENTES DE RESPONSABILIDAD PATRIMONIAL INICIADOS Y RESUELTOS (*)</t>
  </si>
  <si>
    <t>(*)  EXPEDIENTES DE RESPONSABILIDAD PATRIMONIAL INICIADOS Y RESUELTOS
En la tabla  se muestra la cantidad de expedientes iniciados en cada año y los expedientes resueltos, bien sean de ese mismo año o de años anteriores, desglosados en resoluciones estimatorias y desestimatorias en números absolutos y en porcentuales</t>
  </si>
  <si>
    <t>IMPORTE PAGADO EN CONCEPTO DE RESPONSABILIDAD PATRIMONIAL(*)</t>
  </si>
  <si>
    <t>EXPEDIENTES DE RESPONSABILIDAD PATRIMONIAL INICIADOS CLASIFICADOS POR CAUSA (**)</t>
  </si>
  <si>
    <t>Funcionamiento anormal</t>
  </si>
  <si>
    <t xml:space="preserve">(**)  EXPEDIENTES DE RESPONSABILIDAD PATRIMONIAL INICIADOS CLASIFICADOS POR CAUSA
En la tabla  se muestra la cantidad de expedientes iniciados en cada año según la causa. Aparece dividido en tres columnas: funcionamiento anormal, prisión preventiva y error judicial, por ser las tres causas genéricas de responsabilidad establecidas en la LOPJ. </t>
  </si>
  <si>
    <t>(*) Desglose de las cantidades pagadas como indemnización por años y por la autoridad que las reconoce: este Ministerio o los tribunales al conocer de los recursos interpuestos contra las resoluciones del Ministerio</t>
  </si>
  <si>
    <t>EXPEDIENTES INICIADOS</t>
  </si>
  <si>
    <t>Prisión preventiva</t>
  </si>
  <si>
    <t>Error judicial</t>
  </si>
  <si>
    <t xml:space="preserve">Exp. iniciados vía Admon. </t>
  </si>
  <si>
    <t>FUNCIONAMIENTO ANORMAL</t>
  </si>
  <si>
    <t xml:space="preserve">ERROR JUDICIAL </t>
  </si>
  <si>
    <t xml:space="preserve">PRISION PREVENTIVA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</si>
</sst>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#,##0.00\ &quot;€&quot;"/>
  </numFmts>
  <fonts count="1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top" wrapText="1"/>
    </xf>
    <xf numFmtId="3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8" fontId="0" fillId="0" borderId="0" xfId="0" applyNumberFormat="1"/>
    <xf numFmtId="3" fontId="8" fillId="3" borderId="0" xfId="0" applyNumberFormat="1" applyFont="1" applyFill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8" fontId="3" fillId="0" borderId="4" xfId="0" applyNumberFormat="1" applyFont="1" applyBorder="1" applyAlignment="1">
      <alignment horizontal="right" wrapText="1"/>
    </xf>
    <xf numFmtId="8" fontId="3" fillId="2" borderId="4" xfId="0" applyNumberFormat="1" applyFont="1" applyFill="1" applyBorder="1" applyAlignment="1">
      <alignment horizontal="right" wrapText="1"/>
    </xf>
    <xf numFmtId="8" fontId="3" fillId="0" borderId="4" xfId="0" quotePrefix="1" applyNumberFormat="1" applyFont="1" applyBorder="1" applyAlignment="1">
      <alignment horizontal="right" wrapText="1"/>
    </xf>
    <xf numFmtId="4" fontId="3" fillId="0" borderId="4" xfId="0" applyNumberFormat="1" applyFont="1" applyBorder="1"/>
    <xf numFmtId="8" fontId="3" fillId="0" borderId="4" xfId="0" applyNumberFormat="1" applyFont="1" applyBorder="1"/>
    <xf numFmtId="164" fontId="3" fillId="0" borderId="4" xfId="0" applyNumberFormat="1" applyFont="1" applyBorder="1"/>
    <xf numFmtId="0" fontId="5" fillId="5" borderId="4" xfId="0" applyFont="1" applyFill="1" applyBorder="1" applyAlignment="1">
      <alignment horizontal="center" wrapText="1"/>
    </xf>
    <xf numFmtId="8" fontId="8" fillId="5" borderId="4" xfId="0" applyNumberFormat="1" applyFont="1" applyFill="1" applyBorder="1" applyAlignment="1">
      <alignment horizontal="right" wrapText="1"/>
    </xf>
    <xf numFmtId="0" fontId="10" fillId="5" borderId="5" xfId="0" applyFont="1" applyFill="1" applyBorder="1" applyAlignment="1">
      <alignment horizontal="center"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10" fontId="7" fillId="6" borderId="5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1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10" fontId="8" fillId="5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0" fillId="0" borderId="2" xfId="0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/>
    <xf numFmtId="0" fontId="4" fillId="4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Estilo de tabla 1" pivot="0" count="0" xr9:uid="{45DBDFE5-AFD1-4D25-8A4F-05ECD58EAB7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9"/>
  <sheetViews>
    <sheetView showGridLines="0" tabSelected="1" zoomScaleNormal="100" zoomScaleSheetLayoutView="100" workbookViewId="0">
      <selection activeCell="H58" sqref="H58:M62"/>
    </sheetView>
  </sheetViews>
  <sheetFormatPr baseColWidth="10" defaultRowHeight="12.75" x14ac:dyDescent="0.2"/>
  <cols>
    <col min="1" max="1" width="4.7109375" customWidth="1"/>
    <col min="3" max="3" width="14.85546875" customWidth="1"/>
    <col min="4" max="4" width="13.28515625" bestFit="1" customWidth="1"/>
    <col min="5" max="5" width="13" bestFit="1" customWidth="1"/>
    <col min="6" max="6" width="15.85546875" bestFit="1" customWidth="1"/>
    <col min="7" max="7" width="13" bestFit="1" customWidth="1"/>
    <col min="9" max="9" width="5.28515625" customWidth="1"/>
  </cols>
  <sheetData>
    <row r="2" spans="2:8" x14ac:dyDescent="0.2">
      <c r="B2" s="54" t="s">
        <v>14</v>
      </c>
      <c r="C2" s="54"/>
      <c r="D2" s="54"/>
      <c r="E2" s="54"/>
      <c r="F2" s="54"/>
      <c r="G2" s="54"/>
      <c r="H2" s="54"/>
    </row>
    <row r="3" spans="2:8" x14ac:dyDescent="0.2">
      <c r="B3" s="42"/>
      <c r="C3" s="42"/>
      <c r="D3" s="42"/>
      <c r="E3" s="42"/>
      <c r="F3" s="42"/>
      <c r="G3" s="42"/>
      <c r="H3" s="42"/>
    </row>
    <row r="4" spans="2:8" ht="9.75" customHeight="1" x14ac:dyDescent="0.2">
      <c r="B4" s="55" t="s">
        <v>0</v>
      </c>
      <c r="C4" s="55" t="s">
        <v>21</v>
      </c>
      <c r="D4" s="55" t="s">
        <v>11</v>
      </c>
      <c r="E4" s="55"/>
      <c r="F4" s="55"/>
      <c r="G4" s="55"/>
      <c r="H4" s="55"/>
    </row>
    <row r="5" spans="2:8" ht="8.25" customHeight="1" x14ac:dyDescent="0.2">
      <c r="B5" s="55"/>
      <c r="C5" s="55"/>
      <c r="D5" s="55"/>
      <c r="E5" s="55"/>
      <c r="F5" s="55"/>
      <c r="G5" s="55"/>
      <c r="H5" s="55"/>
    </row>
    <row r="6" spans="2:8" x14ac:dyDescent="0.2">
      <c r="B6" s="55"/>
      <c r="C6" s="55"/>
      <c r="D6" s="58" t="s">
        <v>12</v>
      </c>
      <c r="E6" s="59" t="s">
        <v>1</v>
      </c>
      <c r="F6" s="58" t="s">
        <v>13</v>
      </c>
      <c r="G6" s="59" t="s">
        <v>1</v>
      </c>
      <c r="H6" s="55" t="s">
        <v>2</v>
      </c>
    </row>
    <row r="7" spans="2:8" ht="13.5" customHeight="1" x14ac:dyDescent="0.2">
      <c r="B7" s="55"/>
      <c r="C7" s="55"/>
      <c r="D7" s="58"/>
      <c r="E7" s="59"/>
      <c r="F7" s="58"/>
      <c r="G7" s="59"/>
      <c r="H7" s="55"/>
    </row>
    <row r="8" spans="2:8" ht="15" x14ac:dyDescent="0.2">
      <c r="B8" s="31">
        <v>2000</v>
      </c>
      <c r="C8" s="32">
        <v>387</v>
      </c>
      <c r="D8" s="33">
        <v>70</v>
      </c>
      <c r="E8" s="34">
        <f>D8/H8</f>
        <v>0.170316301703163</v>
      </c>
      <c r="F8" s="32">
        <v>341</v>
      </c>
      <c r="G8" s="34">
        <f>F8/H8</f>
        <v>0.82968369829683697</v>
      </c>
      <c r="H8" s="35">
        <f t="shared" ref="H8:H20" si="0">D8+F8</f>
        <v>411</v>
      </c>
    </row>
    <row r="9" spans="2:8" ht="15" x14ac:dyDescent="0.2">
      <c r="B9" s="31">
        <v>2001</v>
      </c>
      <c r="C9" s="32">
        <v>343</v>
      </c>
      <c r="D9" s="33">
        <v>74</v>
      </c>
      <c r="E9" s="34">
        <f t="shared" ref="E9:E23" si="1">D9/H9</f>
        <v>0.1791767554479419</v>
      </c>
      <c r="F9" s="32">
        <v>339</v>
      </c>
      <c r="G9" s="34">
        <f t="shared" ref="G9:G20" si="2">F9/H9</f>
        <v>0.82082324455205813</v>
      </c>
      <c r="H9" s="35">
        <f t="shared" si="0"/>
        <v>413</v>
      </c>
    </row>
    <row r="10" spans="2:8" ht="15" x14ac:dyDescent="0.2">
      <c r="B10" s="31">
        <v>2002</v>
      </c>
      <c r="C10" s="32">
        <v>370</v>
      </c>
      <c r="D10" s="33">
        <v>60</v>
      </c>
      <c r="E10" s="34">
        <f t="shared" si="1"/>
        <v>0.20979020979020979</v>
      </c>
      <c r="F10" s="32">
        <v>226</v>
      </c>
      <c r="G10" s="34">
        <f t="shared" si="2"/>
        <v>0.79020979020979021</v>
      </c>
      <c r="H10" s="35">
        <f t="shared" si="0"/>
        <v>286</v>
      </c>
    </row>
    <row r="11" spans="2:8" ht="15" x14ac:dyDescent="0.2">
      <c r="B11" s="31">
        <v>2003</v>
      </c>
      <c r="C11" s="32">
        <v>420</v>
      </c>
      <c r="D11" s="33">
        <v>113</v>
      </c>
      <c r="E11" s="34">
        <f t="shared" si="1"/>
        <v>0.23739495798319327</v>
      </c>
      <c r="F11" s="32">
        <v>363</v>
      </c>
      <c r="G11" s="34">
        <f t="shared" si="2"/>
        <v>0.76260504201680668</v>
      </c>
      <c r="H11" s="35">
        <f t="shared" si="0"/>
        <v>476</v>
      </c>
    </row>
    <row r="12" spans="2:8" ht="15" x14ac:dyDescent="0.2">
      <c r="B12" s="31">
        <v>2004</v>
      </c>
      <c r="C12" s="32">
        <v>510</v>
      </c>
      <c r="D12" s="33">
        <v>70</v>
      </c>
      <c r="E12" s="34">
        <f t="shared" si="1"/>
        <v>0.13833992094861661</v>
      </c>
      <c r="F12" s="32">
        <v>436</v>
      </c>
      <c r="G12" s="34">
        <f t="shared" si="2"/>
        <v>0.86166007905138342</v>
      </c>
      <c r="H12" s="35">
        <f t="shared" si="0"/>
        <v>506</v>
      </c>
    </row>
    <row r="13" spans="2:8" ht="15" x14ac:dyDescent="0.2">
      <c r="B13" s="31">
        <v>2005</v>
      </c>
      <c r="C13" s="32">
        <v>503</v>
      </c>
      <c r="D13" s="33">
        <v>84</v>
      </c>
      <c r="E13" s="34">
        <f t="shared" si="1"/>
        <v>0.20487804878048779</v>
      </c>
      <c r="F13" s="32">
        <v>326</v>
      </c>
      <c r="G13" s="34">
        <f t="shared" si="2"/>
        <v>0.79512195121951224</v>
      </c>
      <c r="H13" s="35">
        <f t="shared" si="0"/>
        <v>410</v>
      </c>
    </row>
    <row r="14" spans="2:8" ht="15" x14ac:dyDescent="0.2">
      <c r="B14" s="31">
        <v>2006</v>
      </c>
      <c r="C14" s="32">
        <v>620</v>
      </c>
      <c r="D14" s="33">
        <v>83</v>
      </c>
      <c r="E14" s="34">
        <f t="shared" si="1"/>
        <v>0.16801619433198381</v>
      </c>
      <c r="F14" s="32">
        <v>411</v>
      </c>
      <c r="G14" s="34">
        <f t="shared" si="2"/>
        <v>0.83198380566801622</v>
      </c>
      <c r="H14" s="35">
        <f t="shared" si="0"/>
        <v>494</v>
      </c>
    </row>
    <row r="15" spans="2:8" ht="15" x14ac:dyDescent="0.2">
      <c r="B15" s="31">
        <v>2007</v>
      </c>
      <c r="C15" s="32">
        <v>490</v>
      </c>
      <c r="D15" s="33">
        <v>84</v>
      </c>
      <c r="E15" s="34">
        <f t="shared" si="1"/>
        <v>0.10011918951132301</v>
      </c>
      <c r="F15" s="32">
        <v>755</v>
      </c>
      <c r="G15" s="34">
        <f t="shared" si="2"/>
        <v>0.89988081048867696</v>
      </c>
      <c r="H15" s="35">
        <f t="shared" si="0"/>
        <v>839</v>
      </c>
    </row>
    <row r="16" spans="2:8" ht="15" x14ac:dyDescent="0.2">
      <c r="B16" s="31">
        <v>2008</v>
      </c>
      <c r="C16" s="32">
        <v>556</v>
      </c>
      <c r="D16" s="33">
        <v>98</v>
      </c>
      <c r="E16" s="34">
        <f t="shared" si="1"/>
        <v>0.13900709219858157</v>
      </c>
      <c r="F16" s="32">
        <v>607</v>
      </c>
      <c r="G16" s="34">
        <f t="shared" si="2"/>
        <v>0.86099290780141846</v>
      </c>
      <c r="H16" s="35">
        <f t="shared" si="0"/>
        <v>705</v>
      </c>
    </row>
    <row r="17" spans="2:8" ht="15" x14ac:dyDescent="0.2">
      <c r="B17" s="31">
        <v>2009</v>
      </c>
      <c r="C17" s="32">
        <v>613</v>
      </c>
      <c r="D17" s="33">
        <v>80</v>
      </c>
      <c r="E17" s="34">
        <f t="shared" si="1"/>
        <v>0.18018018018018017</v>
      </c>
      <c r="F17" s="32">
        <v>364</v>
      </c>
      <c r="G17" s="34">
        <f t="shared" si="2"/>
        <v>0.81981981981981977</v>
      </c>
      <c r="H17" s="35">
        <f t="shared" si="0"/>
        <v>444</v>
      </c>
    </row>
    <row r="18" spans="2:8" ht="15" x14ac:dyDescent="0.2">
      <c r="B18" s="31">
        <v>2010</v>
      </c>
      <c r="C18" s="32">
        <v>649</v>
      </c>
      <c r="D18" s="33">
        <v>60</v>
      </c>
      <c r="E18" s="34">
        <f t="shared" si="1"/>
        <v>0.12875536480686695</v>
      </c>
      <c r="F18" s="32">
        <v>406</v>
      </c>
      <c r="G18" s="34">
        <f t="shared" si="2"/>
        <v>0.871244635193133</v>
      </c>
      <c r="H18" s="35">
        <f t="shared" si="0"/>
        <v>466</v>
      </c>
    </row>
    <row r="19" spans="2:8" ht="15" x14ac:dyDescent="0.2">
      <c r="B19" s="31">
        <v>2011</v>
      </c>
      <c r="C19" s="32">
        <v>689</v>
      </c>
      <c r="D19" s="33">
        <v>75</v>
      </c>
      <c r="E19" s="34">
        <f t="shared" si="1"/>
        <v>0.10901162790697674</v>
      </c>
      <c r="F19" s="32">
        <v>613</v>
      </c>
      <c r="G19" s="34">
        <f t="shared" si="2"/>
        <v>0.89098837209302328</v>
      </c>
      <c r="H19" s="35">
        <f t="shared" si="0"/>
        <v>688</v>
      </c>
    </row>
    <row r="20" spans="2:8" ht="15" x14ac:dyDescent="0.2">
      <c r="B20" s="31">
        <v>2012</v>
      </c>
      <c r="C20" s="32">
        <v>684</v>
      </c>
      <c r="D20" s="33">
        <v>95</v>
      </c>
      <c r="E20" s="34">
        <f t="shared" si="1"/>
        <v>0.13828238719068414</v>
      </c>
      <c r="F20" s="32">
        <v>592</v>
      </c>
      <c r="G20" s="34">
        <f t="shared" si="2"/>
        <v>0.86171761280931591</v>
      </c>
      <c r="H20" s="35">
        <f t="shared" si="0"/>
        <v>687</v>
      </c>
    </row>
    <row r="21" spans="2:8" ht="15" x14ac:dyDescent="0.2">
      <c r="B21" s="31">
        <v>2013</v>
      </c>
      <c r="C21" s="32">
        <v>681</v>
      </c>
      <c r="D21" s="33">
        <v>184</v>
      </c>
      <c r="E21" s="34">
        <f t="shared" si="1"/>
        <v>0.27098674521354932</v>
      </c>
      <c r="F21" s="32">
        <v>495</v>
      </c>
      <c r="G21" s="34">
        <v>0.73</v>
      </c>
      <c r="H21" s="35">
        <v>679</v>
      </c>
    </row>
    <row r="22" spans="2:8" ht="15" x14ac:dyDescent="0.2">
      <c r="B22" s="31">
        <v>2014</v>
      </c>
      <c r="C22" s="32">
        <v>628</v>
      </c>
      <c r="D22" s="33">
        <v>90</v>
      </c>
      <c r="E22" s="34">
        <f t="shared" si="1"/>
        <v>0.16853932584269662</v>
      </c>
      <c r="F22" s="32">
        <v>444</v>
      </c>
      <c r="G22" s="34">
        <v>0.83150000000000002</v>
      </c>
      <c r="H22" s="35">
        <v>534</v>
      </c>
    </row>
    <row r="23" spans="2:8" ht="15" x14ac:dyDescent="0.2">
      <c r="B23" s="31">
        <v>2015</v>
      </c>
      <c r="C23" s="32">
        <v>680</v>
      </c>
      <c r="D23" s="33">
        <v>100</v>
      </c>
      <c r="E23" s="34">
        <f t="shared" si="1"/>
        <v>0.17793594306049823</v>
      </c>
      <c r="F23" s="32">
        <v>462</v>
      </c>
      <c r="G23" s="34">
        <v>0.82210000000000005</v>
      </c>
      <c r="H23" s="35">
        <v>562</v>
      </c>
    </row>
    <row r="24" spans="2:8" ht="15" x14ac:dyDescent="0.2">
      <c r="B24" s="31">
        <v>2016</v>
      </c>
      <c r="C24" s="32">
        <v>609</v>
      </c>
      <c r="D24" s="33">
        <v>81</v>
      </c>
      <c r="E24" s="34">
        <f t="shared" ref="E24" si="3">D24/H24</f>
        <v>0.12918660287081341</v>
      </c>
      <c r="F24" s="32">
        <v>546</v>
      </c>
      <c r="G24" s="34">
        <v>0.87080000000000002</v>
      </c>
      <c r="H24" s="35">
        <v>627</v>
      </c>
    </row>
    <row r="25" spans="2:8" ht="15" x14ac:dyDescent="0.2">
      <c r="B25" s="31">
        <v>2017</v>
      </c>
      <c r="C25" s="32">
        <v>1376</v>
      </c>
      <c r="D25" s="33">
        <v>161</v>
      </c>
      <c r="E25" s="34">
        <v>0.30669999999999997</v>
      </c>
      <c r="F25" s="32">
        <v>364</v>
      </c>
      <c r="G25" s="34">
        <v>0.69330000000000003</v>
      </c>
      <c r="H25" s="35">
        <v>525</v>
      </c>
    </row>
    <row r="26" spans="2:8" ht="15" x14ac:dyDescent="0.2">
      <c r="B26" s="31">
        <v>2018</v>
      </c>
      <c r="C26" s="32">
        <v>530</v>
      </c>
      <c r="D26" s="33">
        <v>104</v>
      </c>
      <c r="E26" s="34">
        <v>0.19889999999999999</v>
      </c>
      <c r="F26" s="32">
        <v>419</v>
      </c>
      <c r="G26" s="34">
        <v>0.80110000000000003</v>
      </c>
      <c r="H26" s="35">
        <v>523</v>
      </c>
    </row>
    <row r="27" spans="2:8" ht="15" x14ac:dyDescent="0.2">
      <c r="B27" s="31">
        <v>2019</v>
      </c>
      <c r="C27" s="32">
        <v>577</v>
      </c>
      <c r="D27" s="33">
        <v>83</v>
      </c>
      <c r="E27" s="34">
        <v>7.2900000000000006E-2</v>
      </c>
      <c r="F27" s="32">
        <v>1056</v>
      </c>
      <c r="G27" s="34">
        <v>0.82820000000000005</v>
      </c>
      <c r="H27" s="35">
        <v>1139</v>
      </c>
    </row>
    <row r="28" spans="2:8" ht="15" x14ac:dyDescent="0.2">
      <c r="B28" s="31">
        <v>2020</v>
      </c>
      <c r="C28" s="36">
        <v>605</v>
      </c>
      <c r="D28" s="36">
        <v>28</v>
      </c>
      <c r="E28" s="37">
        <v>0.14349999999999999</v>
      </c>
      <c r="F28" s="36">
        <v>167</v>
      </c>
      <c r="G28" s="37">
        <v>0.85640000000000005</v>
      </c>
      <c r="H28" s="35">
        <v>195</v>
      </c>
    </row>
    <row r="29" spans="2:8" ht="15" x14ac:dyDescent="0.2">
      <c r="B29" s="31">
        <v>2021</v>
      </c>
      <c r="C29" s="32">
        <v>656</v>
      </c>
      <c r="D29" s="36">
        <v>113</v>
      </c>
      <c r="E29" s="37">
        <v>0.26100000000000001</v>
      </c>
      <c r="F29" s="36">
        <v>320</v>
      </c>
      <c r="G29" s="37">
        <v>0.73899999999999999</v>
      </c>
      <c r="H29" s="35">
        <v>433</v>
      </c>
    </row>
    <row r="30" spans="2:8" ht="15" x14ac:dyDescent="0.2">
      <c r="B30" s="31">
        <v>2022</v>
      </c>
      <c r="C30" s="32">
        <v>673</v>
      </c>
      <c r="D30" s="36">
        <v>84</v>
      </c>
      <c r="E30" s="37">
        <v>0.56000000000000005</v>
      </c>
      <c r="F30" s="36">
        <v>66</v>
      </c>
      <c r="G30" s="37">
        <v>0.44</v>
      </c>
      <c r="H30" s="35">
        <v>150</v>
      </c>
    </row>
    <row r="31" spans="2:8" ht="15" x14ac:dyDescent="0.2">
      <c r="B31" s="31">
        <v>2023</v>
      </c>
      <c r="C31" s="32">
        <v>648</v>
      </c>
      <c r="D31" s="36">
        <v>88</v>
      </c>
      <c r="E31" s="37">
        <v>0.41904761904761906</v>
      </c>
      <c r="F31" s="36">
        <v>122</v>
      </c>
      <c r="G31" s="37">
        <v>0.580952380952381</v>
      </c>
      <c r="H31" s="35">
        <v>210</v>
      </c>
    </row>
    <row r="32" spans="2:8" ht="15.75" x14ac:dyDescent="0.2">
      <c r="B32" s="17" t="s">
        <v>6</v>
      </c>
      <c r="C32" s="38">
        <v>14497</v>
      </c>
      <c r="D32" s="38">
        <v>2162</v>
      </c>
      <c r="E32" s="39">
        <v>0.20049851945064109</v>
      </c>
      <c r="F32" s="38">
        <v>10240</v>
      </c>
      <c r="G32" s="39">
        <v>0.79542017292384071</v>
      </c>
      <c r="H32" s="38">
        <v>12402</v>
      </c>
    </row>
    <row r="33" spans="2:8" ht="15.75" x14ac:dyDescent="0.2">
      <c r="B33" s="8"/>
      <c r="C33" s="6"/>
      <c r="D33" s="6"/>
      <c r="E33" s="7"/>
      <c r="F33" s="6"/>
      <c r="G33" s="7"/>
      <c r="H33" s="6"/>
    </row>
    <row r="34" spans="2:8" ht="62.25" customHeight="1" x14ac:dyDescent="0.2">
      <c r="B34" s="56" t="s">
        <v>15</v>
      </c>
      <c r="C34" s="56"/>
      <c r="D34" s="56"/>
      <c r="E34" s="56"/>
      <c r="F34" s="56"/>
      <c r="G34" s="56"/>
      <c r="H34" s="56"/>
    </row>
    <row r="35" spans="2:8" ht="15.75" customHeight="1" x14ac:dyDescent="0.2">
      <c r="B35" s="57" t="s">
        <v>17</v>
      </c>
      <c r="C35" s="57"/>
      <c r="D35" s="57"/>
      <c r="E35" s="57"/>
      <c r="F35" s="57"/>
      <c r="G35" s="57"/>
      <c r="H35" s="57"/>
    </row>
    <row r="37" spans="2:8" ht="25.5" customHeight="1" x14ac:dyDescent="0.2">
      <c r="B37" s="18"/>
      <c r="C37" s="18" t="s">
        <v>18</v>
      </c>
      <c r="D37" s="18" t="s">
        <v>22</v>
      </c>
      <c r="E37" s="18" t="s">
        <v>23</v>
      </c>
      <c r="F37" s="18" t="s">
        <v>24</v>
      </c>
    </row>
    <row r="38" spans="2:8" ht="15" x14ac:dyDescent="0.2">
      <c r="B38" s="31">
        <v>2000</v>
      </c>
      <c r="C38" s="32">
        <v>206</v>
      </c>
      <c r="D38" s="32">
        <v>174</v>
      </c>
      <c r="E38" s="32">
        <v>7</v>
      </c>
      <c r="F38" s="40">
        <f>C38+D38+E38</f>
        <v>387</v>
      </c>
      <c r="G38" s="2"/>
    </row>
    <row r="39" spans="2:8" ht="15" x14ac:dyDescent="0.2">
      <c r="B39" s="31">
        <v>2001</v>
      </c>
      <c r="C39" s="32">
        <v>191</v>
      </c>
      <c r="D39" s="32">
        <v>147</v>
      </c>
      <c r="E39" s="32">
        <v>5</v>
      </c>
      <c r="F39" s="40">
        <f t="shared" ref="F39:F50" si="4">C39+D39+E39</f>
        <v>343</v>
      </c>
      <c r="G39" s="2"/>
    </row>
    <row r="40" spans="2:8" ht="15" x14ac:dyDescent="0.2">
      <c r="B40" s="31">
        <v>2002</v>
      </c>
      <c r="C40" s="32">
        <v>222</v>
      </c>
      <c r="D40" s="32">
        <v>140</v>
      </c>
      <c r="E40" s="32">
        <v>8</v>
      </c>
      <c r="F40" s="40">
        <f t="shared" si="4"/>
        <v>370</v>
      </c>
      <c r="G40" s="2"/>
    </row>
    <row r="41" spans="2:8" ht="15" x14ac:dyDescent="0.2">
      <c r="B41" s="31">
        <v>2003</v>
      </c>
      <c r="C41" s="32">
        <v>247</v>
      </c>
      <c r="D41" s="32">
        <v>166</v>
      </c>
      <c r="E41" s="32">
        <v>7</v>
      </c>
      <c r="F41" s="40">
        <f t="shared" si="4"/>
        <v>420</v>
      </c>
      <c r="G41" s="2"/>
    </row>
    <row r="42" spans="2:8" ht="15" x14ac:dyDescent="0.2">
      <c r="B42" s="31">
        <v>2004</v>
      </c>
      <c r="C42" s="32">
        <v>331</v>
      </c>
      <c r="D42" s="32">
        <v>169</v>
      </c>
      <c r="E42" s="32">
        <v>10</v>
      </c>
      <c r="F42" s="40">
        <f t="shared" si="4"/>
        <v>510</v>
      </c>
      <c r="G42" s="2"/>
    </row>
    <row r="43" spans="2:8" ht="15" x14ac:dyDescent="0.2">
      <c r="B43" s="31">
        <v>2005</v>
      </c>
      <c r="C43" s="32">
        <v>344</v>
      </c>
      <c r="D43" s="32">
        <v>154</v>
      </c>
      <c r="E43" s="32">
        <v>5</v>
      </c>
      <c r="F43" s="40">
        <f t="shared" si="4"/>
        <v>503</v>
      </c>
      <c r="G43" s="2"/>
    </row>
    <row r="44" spans="2:8" ht="15" x14ac:dyDescent="0.2">
      <c r="B44" s="31">
        <v>2006</v>
      </c>
      <c r="C44" s="32">
        <v>436</v>
      </c>
      <c r="D44" s="32">
        <v>170</v>
      </c>
      <c r="E44" s="32">
        <v>14</v>
      </c>
      <c r="F44" s="40">
        <f t="shared" si="4"/>
        <v>620</v>
      </c>
      <c r="G44" s="2"/>
    </row>
    <row r="45" spans="2:8" ht="15" x14ac:dyDescent="0.2">
      <c r="B45" s="31">
        <v>2007</v>
      </c>
      <c r="C45" s="32">
        <v>267</v>
      </c>
      <c r="D45" s="32">
        <v>198</v>
      </c>
      <c r="E45" s="32">
        <v>25</v>
      </c>
      <c r="F45" s="40">
        <f t="shared" si="4"/>
        <v>490</v>
      </c>
      <c r="G45" s="2"/>
    </row>
    <row r="46" spans="2:8" ht="15" x14ac:dyDescent="0.2">
      <c r="B46" s="31">
        <v>2008</v>
      </c>
      <c r="C46" s="32">
        <v>293</v>
      </c>
      <c r="D46" s="32">
        <v>221</v>
      </c>
      <c r="E46" s="32">
        <v>42</v>
      </c>
      <c r="F46" s="40">
        <f t="shared" si="4"/>
        <v>556</v>
      </c>
      <c r="G46" s="2"/>
    </row>
    <row r="47" spans="2:8" ht="15" x14ac:dyDescent="0.2">
      <c r="B47" s="31">
        <v>2009</v>
      </c>
      <c r="C47" s="32">
        <v>321</v>
      </c>
      <c r="D47" s="32">
        <v>240</v>
      </c>
      <c r="E47" s="32">
        <v>52</v>
      </c>
      <c r="F47" s="40">
        <f t="shared" si="4"/>
        <v>613</v>
      </c>
      <c r="G47" s="2"/>
    </row>
    <row r="48" spans="2:8" ht="15" x14ac:dyDescent="0.2">
      <c r="B48" s="31">
        <v>2010</v>
      </c>
      <c r="C48" s="32">
        <v>330</v>
      </c>
      <c r="D48" s="32">
        <v>289</v>
      </c>
      <c r="E48" s="32">
        <v>30</v>
      </c>
      <c r="F48" s="40">
        <f t="shared" si="4"/>
        <v>649</v>
      </c>
      <c r="G48" s="2"/>
    </row>
    <row r="49" spans="2:8" ht="15" x14ac:dyDescent="0.2">
      <c r="B49" s="31">
        <v>2011</v>
      </c>
      <c r="C49" s="32">
        <v>374</v>
      </c>
      <c r="D49" s="32">
        <v>274</v>
      </c>
      <c r="E49" s="32">
        <v>41</v>
      </c>
      <c r="F49" s="40">
        <f t="shared" si="4"/>
        <v>689</v>
      </c>
      <c r="G49" s="2"/>
    </row>
    <row r="50" spans="2:8" ht="15" x14ac:dyDescent="0.2">
      <c r="B50" s="31">
        <v>2012</v>
      </c>
      <c r="C50" s="32">
        <v>383</v>
      </c>
      <c r="D50" s="32">
        <v>239</v>
      </c>
      <c r="E50" s="32">
        <v>62</v>
      </c>
      <c r="F50" s="40">
        <f t="shared" si="4"/>
        <v>684</v>
      </c>
      <c r="G50" s="2"/>
    </row>
    <row r="51" spans="2:8" ht="15" x14ac:dyDescent="0.2">
      <c r="B51" s="31">
        <v>2013</v>
      </c>
      <c r="C51" s="32">
        <v>378</v>
      </c>
      <c r="D51" s="32">
        <v>211</v>
      </c>
      <c r="E51" s="32">
        <v>92</v>
      </c>
      <c r="F51" s="32">
        <v>681</v>
      </c>
      <c r="G51" s="2"/>
    </row>
    <row r="52" spans="2:8" ht="15" x14ac:dyDescent="0.2">
      <c r="B52" s="31">
        <v>2014</v>
      </c>
      <c r="C52" s="32">
        <v>321</v>
      </c>
      <c r="D52" s="32">
        <v>203</v>
      </c>
      <c r="E52" s="32">
        <v>104</v>
      </c>
      <c r="F52" s="32">
        <v>628</v>
      </c>
      <c r="G52" s="2"/>
    </row>
    <row r="53" spans="2:8" ht="15" x14ac:dyDescent="0.2">
      <c r="B53" s="31">
        <v>2015</v>
      </c>
      <c r="C53" s="32">
        <v>406</v>
      </c>
      <c r="D53" s="32">
        <v>175</v>
      </c>
      <c r="E53" s="32">
        <v>99</v>
      </c>
      <c r="F53" s="32">
        <v>680</v>
      </c>
      <c r="G53" s="2"/>
    </row>
    <row r="54" spans="2:8" ht="15" x14ac:dyDescent="0.2">
      <c r="B54" s="31">
        <v>2016</v>
      </c>
      <c r="C54" s="32">
        <v>354</v>
      </c>
      <c r="D54" s="32">
        <v>148</v>
      </c>
      <c r="E54" s="32">
        <v>107</v>
      </c>
      <c r="F54" s="32">
        <v>609</v>
      </c>
      <c r="G54" s="2"/>
    </row>
    <row r="55" spans="2:8" ht="15" x14ac:dyDescent="0.2">
      <c r="B55" s="31">
        <v>2017</v>
      </c>
      <c r="C55" s="32">
        <v>422</v>
      </c>
      <c r="D55" s="32">
        <v>122</v>
      </c>
      <c r="E55" s="32">
        <v>832</v>
      </c>
      <c r="F55" s="32">
        <v>1376</v>
      </c>
      <c r="G55" s="2"/>
    </row>
    <row r="56" spans="2:8" ht="15" x14ac:dyDescent="0.2">
      <c r="B56" s="31">
        <v>2018</v>
      </c>
      <c r="C56" s="32">
        <v>332</v>
      </c>
      <c r="D56" s="32">
        <v>104</v>
      </c>
      <c r="E56" s="32">
        <v>94</v>
      </c>
      <c r="F56" s="32">
        <v>530</v>
      </c>
      <c r="G56" s="2"/>
    </row>
    <row r="57" spans="2:8" ht="15" x14ac:dyDescent="0.2">
      <c r="B57" s="31">
        <v>2019</v>
      </c>
      <c r="C57" s="32">
        <v>347</v>
      </c>
      <c r="D57" s="32">
        <v>151</v>
      </c>
      <c r="E57" s="32">
        <v>79</v>
      </c>
      <c r="F57" s="32">
        <v>577</v>
      </c>
      <c r="G57" s="2"/>
    </row>
    <row r="58" spans="2:8" ht="15" x14ac:dyDescent="0.2">
      <c r="B58" s="31">
        <v>2020</v>
      </c>
      <c r="C58" s="32">
        <v>320</v>
      </c>
      <c r="D58" s="32">
        <v>223</v>
      </c>
      <c r="E58" s="32">
        <v>62</v>
      </c>
      <c r="F58" s="32">
        <v>605</v>
      </c>
      <c r="G58" s="2"/>
    </row>
    <row r="59" spans="2:8" ht="15" x14ac:dyDescent="0.2">
      <c r="B59" s="31">
        <v>2021</v>
      </c>
      <c r="C59" s="32">
        <v>368</v>
      </c>
      <c r="D59" s="32">
        <v>205</v>
      </c>
      <c r="E59" s="32">
        <v>83</v>
      </c>
      <c r="F59" s="32">
        <v>656</v>
      </c>
      <c r="G59" s="2"/>
    </row>
    <row r="60" spans="2:8" ht="15" x14ac:dyDescent="0.2">
      <c r="B60" s="31">
        <v>2022</v>
      </c>
      <c r="C60" s="32">
        <v>382</v>
      </c>
      <c r="D60" s="32">
        <v>186</v>
      </c>
      <c r="E60" s="32">
        <v>105</v>
      </c>
      <c r="F60" s="32">
        <v>673</v>
      </c>
      <c r="G60" s="2"/>
    </row>
    <row r="61" spans="2:8" ht="15" x14ac:dyDescent="0.2">
      <c r="B61" s="31">
        <v>2023</v>
      </c>
      <c r="C61" s="32">
        <v>410</v>
      </c>
      <c r="D61" s="32">
        <v>167</v>
      </c>
      <c r="E61" s="32">
        <v>71</v>
      </c>
      <c r="F61" s="32">
        <v>648</v>
      </c>
      <c r="G61" s="2"/>
    </row>
    <row r="62" spans="2:8" ht="15.75" x14ac:dyDescent="0.2">
      <c r="B62" s="17" t="s">
        <v>6</v>
      </c>
      <c r="C62" s="41">
        <v>7985</v>
      </c>
      <c r="D62" s="41">
        <v>4476</v>
      </c>
      <c r="E62" s="41">
        <v>2036</v>
      </c>
      <c r="F62" s="41">
        <v>14497</v>
      </c>
      <c r="G62" s="2"/>
    </row>
    <row r="64" spans="2:8" ht="12.75" customHeight="1" x14ac:dyDescent="0.2">
      <c r="B64" s="52" t="s">
        <v>19</v>
      </c>
      <c r="C64" s="52"/>
      <c r="D64" s="52"/>
      <c r="E64" s="52"/>
      <c r="F64" s="52"/>
      <c r="G64" s="53"/>
      <c r="H64" s="53"/>
    </row>
    <row r="65" spans="2:8" x14ac:dyDescent="0.2">
      <c r="B65" s="52"/>
      <c r="C65" s="52"/>
      <c r="D65" s="52"/>
      <c r="E65" s="52"/>
      <c r="F65" s="52"/>
      <c r="G65" s="53"/>
      <c r="H65" s="53"/>
    </row>
    <row r="66" spans="2:8" x14ac:dyDescent="0.2">
      <c r="B66" s="52"/>
      <c r="C66" s="52"/>
      <c r="D66" s="52"/>
      <c r="E66" s="52"/>
      <c r="F66" s="52"/>
      <c r="G66" s="53"/>
      <c r="H66" s="53"/>
    </row>
    <row r="67" spans="2:8" x14ac:dyDescent="0.2">
      <c r="B67" s="52"/>
      <c r="C67" s="52"/>
      <c r="D67" s="52"/>
      <c r="E67" s="52"/>
      <c r="F67" s="52"/>
      <c r="G67" s="53"/>
      <c r="H67" s="53"/>
    </row>
    <row r="68" spans="2:8" x14ac:dyDescent="0.2">
      <c r="B68" s="52"/>
      <c r="C68" s="52"/>
      <c r="D68" s="52"/>
      <c r="E68" s="52"/>
      <c r="F68" s="52"/>
      <c r="G68" s="53"/>
      <c r="H68" s="53"/>
    </row>
    <row r="69" spans="2:8" x14ac:dyDescent="0.2">
      <c r="B69" s="52"/>
      <c r="C69" s="52"/>
      <c r="D69" s="52"/>
      <c r="E69" s="52"/>
      <c r="F69" s="52"/>
      <c r="G69" s="53"/>
      <c r="H69" s="53"/>
    </row>
  </sheetData>
  <mergeCells count="12">
    <mergeCell ref="B64:H69"/>
    <mergeCell ref="B2:H2"/>
    <mergeCell ref="B4:B7"/>
    <mergeCell ref="B34:H34"/>
    <mergeCell ref="B35:H35"/>
    <mergeCell ref="C4:C7"/>
    <mergeCell ref="D6:D7"/>
    <mergeCell ref="G6:G7"/>
    <mergeCell ref="F6:F7"/>
    <mergeCell ref="E6:E7"/>
    <mergeCell ref="D4:H5"/>
    <mergeCell ref="H6:H7"/>
  </mergeCells>
  <phoneticPr fontId="6" type="noConversion"/>
  <printOptions horizontalCentered="1" verticalCentered="1"/>
  <pageMargins left="0.78740157480314965" right="0.78740157480314965" top="0.39370078740157483" bottom="0.39370078740157483" header="0" footer="0"/>
  <pageSetup paperSize="9" scale="84" orientation="portrait" r:id="rId1"/>
  <headerFooter alignWithMargins="0"/>
  <colBreaks count="1" manualBreakCount="1">
    <brk id="9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2"/>
  <sheetViews>
    <sheetView showGridLines="0" zoomScaleNormal="100" zoomScaleSheetLayoutView="100" workbookViewId="0">
      <pane xSplit="2" ySplit="3" topLeftCell="C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2.75" x14ac:dyDescent="0.2"/>
  <cols>
    <col min="1" max="1" width="6.7109375" customWidth="1"/>
    <col min="3" max="3" width="20.85546875" bestFit="1" customWidth="1"/>
    <col min="4" max="4" width="29.140625" bestFit="1" customWidth="1"/>
    <col min="5" max="5" width="23.7109375" customWidth="1"/>
    <col min="6" max="6" width="17" customWidth="1"/>
  </cols>
  <sheetData>
    <row r="2" spans="2:5" x14ac:dyDescent="0.2">
      <c r="B2" s="54" t="s">
        <v>16</v>
      </c>
      <c r="C2" s="54"/>
      <c r="D2" s="54"/>
      <c r="E2" s="54"/>
    </row>
    <row r="3" spans="2:5" ht="63.75" customHeight="1" x14ac:dyDescent="0.2">
      <c r="B3" s="18" t="s">
        <v>0</v>
      </c>
      <c r="C3" s="18" t="s">
        <v>3</v>
      </c>
      <c r="D3" s="18" t="s">
        <v>4</v>
      </c>
      <c r="E3" s="18" t="s">
        <v>2</v>
      </c>
    </row>
    <row r="4" spans="2:5" ht="17.25" customHeight="1" x14ac:dyDescent="0.2">
      <c r="B4" s="19">
        <v>2000</v>
      </c>
      <c r="C4" s="20">
        <v>325061.21999999997</v>
      </c>
      <c r="D4" s="20">
        <v>794036.07</v>
      </c>
      <c r="E4" s="21">
        <f>SUM(C4+D4)</f>
        <v>1119097.29</v>
      </c>
    </row>
    <row r="5" spans="2:5" ht="17.25" customHeight="1" x14ac:dyDescent="0.2">
      <c r="B5" s="19">
        <v>2001</v>
      </c>
      <c r="C5" s="20">
        <v>1403633.45</v>
      </c>
      <c r="D5" s="20">
        <v>685575.58</v>
      </c>
      <c r="E5" s="21">
        <f t="shared" ref="E5:E22" si="0">SUM(C5+D5)</f>
        <v>2089209.0299999998</v>
      </c>
    </row>
    <row r="6" spans="2:5" ht="17.25" customHeight="1" x14ac:dyDescent="0.2">
      <c r="B6" s="19">
        <v>2002</v>
      </c>
      <c r="C6" s="20">
        <v>285170.93</v>
      </c>
      <c r="D6" s="20">
        <v>513698.85</v>
      </c>
      <c r="E6" s="21">
        <f t="shared" si="0"/>
        <v>798869.78</v>
      </c>
    </row>
    <row r="7" spans="2:5" ht="17.25" customHeight="1" x14ac:dyDescent="0.2">
      <c r="B7" s="19">
        <v>2003</v>
      </c>
      <c r="C7" s="20">
        <v>653723.26</v>
      </c>
      <c r="D7" s="20">
        <v>665598.63</v>
      </c>
      <c r="E7" s="21">
        <f t="shared" si="0"/>
        <v>1319321.8900000001</v>
      </c>
    </row>
    <row r="8" spans="2:5" ht="17.25" customHeight="1" x14ac:dyDescent="0.2">
      <c r="B8" s="19">
        <v>2004</v>
      </c>
      <c r="C8" s="20">
        <v>295590.63</v>
      </c>
      <c r="D8" s="20">
        <v>673833.89</v>
      </c>
      <c r="E8" s="21">
        <f t="shared" si="0"/>
        <v>969424.52</v>
      </c>
    </row>
    <row r="9" spans="2:5" ht="17.25" customHeight="1" x14ac:dyDescent="0.2">
      <c r="B9" s="19">
        <v>2005</v>
      </c>
      <c r="C9" s="20">
        <v>451145.11</v>
      </c>
      <c r="D9" s="20">
        <v>759442.35</v>
      </c>
      <c r="E9" s="21">
        <f t="shared" si="0"/>
        <v>1210587.46</v>
      </c>
    </row>
    <row r="10" spans="2:5" ht="17.25" customHeight="1" x14ac:dyDescent="0.2">
      <c r="B10" s="19">
        <v>2006</v>
      </c>
      <c r="C10" s="20">
        <v>325291.26</v>
      </c>
      <c r="D10" s="20">
        <v>567284.19999999995</v>
      </c>
      <c r="E10" s="21">
        <f t="shared" si="0"/>
        <v>892575.46</v>
      </c>
    </row>
    <row r="11" spans="2:5" ht="17.25" customHeight="1" x14ac:dyDescent="0.2">
      <c r="B11" s="19">
        <v>2007</v>
      </c>
      <c r="C11" s="20">
        <v>276413.73</v>
      </c>
      <c r="D11" s="20">
        <v>1777966.92</v>
      </c>
      <c r="E11" s="21">
        <f t="shared" si="0"/>
        <v>2054380.65</v>
      </c>
    </row>
    <row r="12" spans="2:5" ht="17.25" customHeight="1" x14ac:dyDescent="0.2">
      <c r="B12" s="19">
        <v>2008</v>
      </c>
      <c r="C12" s="20">
        <v>1301011.3600000001</v>
      </c>
      <c r="D12" s="20">
        <v>2261944.0699999998</v>
      </c>
      <c r="E12" s="21">
        <f t="shared" si="0"/>
        <v>3562955.4299999997</v>
      </c>
    </row>
    <row r="13" spans="2:5" ht="17.25" customHeight="1" x14ac:dyDescent="0.2">
      <c r="B13" s="19">
        <v>2009</v>
      </c>
      <c r="C13" s="20">
        <v>160679.16</v>
      </c>
      <c r="D13" s="20">
        <v>5349169.5199999996</v>
      </c>
      <c r="E13" s="21">
        <f t="shared" si="0"/>
        <v>5509848.6799999997</v>
      </c>
    </row>
    <row r="14" spans="2:5" ht="17.25" customHeight="1" x14ac:dyDescent="0.2">
      <c r="B14" s="19">
        <v>2010</v>
      </c>
      <c r="C14" s="20">
        <v>3845043.91</v>
      </c>
      <c r="D14" s="20">
        <v>990856.84</v>
      </c>
      <c r="E14" s="21">
        <f t="shared" si="0"/>
        <v>4835900.75</v>
      </c>
    </row>
    <row r="15" spans="2:5" ht="17.25" customHeight="1" x14ac:dyDescent="0.2">
      <c r="B15" s="19">
        <v>2011</v>
      </c>
      <c r="C15" s="20">
        <v>458749.37</v>
      </c>
      <c r="D15" s="20">
        <v>3364947.58</v>
      </c>
      <c r="E15" s="21">
        <f t="shared" si="0"/>
        <v>3823696.95</v>
      </c>
    </row>
    <row r="16" spans="2:5" ht="17.25" customHeight="1" x14ac:dyDescent="0.2">
      <c r="B16" s="19">
        <v>2012</v>
      </c>
      <c r="C16" s="22">
        <v>825148.97</v>
      </c>
      <c r="D16" s="20">
        <v>3947925.85</v>
      </c>
      <c r="E16" s="21">
        <f t="shared" si="0"/>
        <v>4773074.82</v>
      </c>
    </row>
    <row r="17" spans="2:8" ht="17.25" customHeight="1" x14ac:dyDescent="0.2">
      <c r="B17" s="19">
        <v>2013</v>
      </c>
      <c r="C17" s="20">
        <v>1311398.5900000001</v>
      </c>
      <c r="D17" s="20">
        <v>2478498.81</v>
      </c>
      <c r="E17" s="21">
        <f t="shared" si="0"/>
        <v>3789897.4000000004</v>
      </c>
    </row>
    <row r="18" spans="2:8" ht="17.25" customHeight="1" x14ac:dyDescent="0.2">
      <c r="B18" s="19">
        <v>2014</v>
      </c>
      <c r="C18" s="20">
        <v>2751319.54</v>
      </c>
      <c r="D18" s="20">
        <v>1724047.58</v>
      </c>
      <c r="E18" s="21">
        <f t="shared" si="0"/>
        <v>4475367.12</v>
      </c>
    </row>
    <row r="19" spans="2:8" ht="17.25" customHeight="1" x14ac:dyDescent="0.2">
      <c r="B19" s="19">
        <v>2015</v>
      </c>
      <c r="C19" s="20">
        <v>4445377.7300000004</v>
      </c>
      <c r="D19" s="20">
        <v>506724.64</v>
      </c>
      <c r="E19" s="21">
        <f t="shared" si="0"/>
        <v>4952102.37</v>
      </c>
    </row>
    <row r="20" spans="2:8" ht="17.25" customHeight="1" x14ac:dyDescent="0.2">
      <c r="B20" s="19">
        <v>2016</v>
      </c>
      <c r="C20" s="20">
        <v>1181990.22</v>
      </c>
      <c r="D20" s="20">
        <v>1791015.08</v>
      </c>
      <c r="E20" s="21">
        <f t="shared" si="0"/>
        <v>2973005.3</v>
      </c>
    </row>
    <row r="21" spans="2:8" ht="17.25" customHeight="1" x14ac:dyDescent="0.2">
      <c r="B21" s="19">
        <v>2017</v>
      </c>
      <c r="C21" s="20">
        <v>1318122.32</v>
      </c>
      <c r="D21" s="20">
        <v>1089147.1200000001</v>
      </c>
      <c r="E21" s="21">
        <f t="shared" si="0"/>
        <v>2407269.4400000004</v>
      </c>
    </row>
    <row r="22" spans="2:8" ht="17.25" customHeight="1" x14ac:dyDescent="0.2">
      <c r="B22" s="19">
        <v>2018</v>
      </c>
      <c r="C22" s="20">
        <v>722888.06</v>
      </c>
      <c r="D22" s="20">
        <v>1210585.3500000001</v>
      </c>
      <c r="E22" s="21">
        <f t="shared" si="0"/>
        <v>1933473.4100000001</v>
      </c>
    </row>
    <row r="23" spans="2:8" ht="17.25" customHeight="1" x14ac:dyDescent="0.2">
      <c r="B23" s="19">
        <v>2019</v>
      </c>
      <c r="C23" s="20">
        <v>3484895.96</v>
      </c>
      <c r="D23" s="20">
        <v>934491.65</v>
      </c>
      <c r="E23" s="21">
        <f>SUM(C23+D23)</f>
        <v>4419387.6100000003</v>
      </c>
    </row>
    <row r="24" spans="2:8" ht="17.25" customHeight="1" x14ac:dyDescent="0.2">
      <c r="B24" s="19">
        <v>2020</v>
      </c>
      <c r="C24" s="23">
        <v>124367.52</v>
      </c>
      <c r="D24" s="24">
        <v>445491.29</v>
      </c>
      <c r="E24" s="25">
        <v>569858.81000000006</v>
      </c>
    </row>
    <row r="25" spans="2:8" ht="17.25" customHeight="1" x14ac:dyDescent="0.2">
      <c r="B25" s="19">
        <v>2021</v>
      </c>
      <c r="C25" s="24">
        <v>802735.07</v>
      </c>
      <c r="D25" s="24">
        <v>1486967.8</v>
      </c>
      <c r="E25" s="25">
        <v>2289702.87</v>
      </c>
    </row>
    <row r="26" spans="2:8" ht="17.25" customHeight="1" x14ac:dyDescent="0.2">
      <c r="B26" s="19">
        <v>2022</v>
      </c>
      <c r="C26" s="24">
        <v>2328847.17</v>
      </c>
      <c r="D26" s="24">
        <v>841296.01</v>
      </c>
      <c r="E26" s="25">
        <v>3170143.18</v>
      </c>
    </row>
    <row r="27" spans="2:8" ht="17.25" customHeight="1" x14ac:dyDescent="0.2">
      <c r="B27" s="19">
        <v>2023</v>
      </c>
      <c r="C27" s="24">
        <v>1394347.97</v>
      </c>
      <c r="D27" s="24">
        <v>2795290.36</v>
      </c>
      <c r="E27" s="25">
        <v>4189638.33</v>
      </c>
    </row>
    <row r="28" spans="2:8" ht="15" x14ac:dyDescent="0.25">
      <c r="B28" s="26" t="s">
        <v>6</v>
      </c>
      <c r="C28" s="27">
        <v>30472952.509999998</v>
      </c>
      <c r="D28" s="27">
        <v>37655836.039999999</v>
      </c>
      <c r="E28" s="27">
        <v>68128788.549999982</v>
      </c>
      <c r="F28" s="5"/>
    </row>
    <row r="29" spans="2:8" ht="12.75" customHeight="1" x14ac:dyDescent="0.2">
      <c r="B29" s="56" t="s">
        <v>20</v>
      </c>
      <c r="C29" s="56"/>
      <c r="D29" s="56"/>
      <c r="E29" s="56"/>
      <c r="F29" s="1"/>
      <c r="G29" s="1"/>
      <c r="H29" s="1"/>
    </row>
    <row r="30" spans="2:8" x14ac:dyDescent="0.2">
      <c r="B30" s="56"/>
      <c r="C30" s="56"/>
      <c r="D30" s="56"/>
      <c r="E30" s="56"/>
    </row>
    <row r="31" spans="2:8" x14ac:dyDescent="0.2">
      <c r="B31" s="56"/>
      <c r="C31" s="56"/>
      <c r="D31" s="56"/>
      <c r="E31" s="56"/>
    </row>
    <row r="32" spans="2:8" x14ac:dyDescent="0.2">
      <c r="B32" s="56"/>
      <c r="C32" s="56"/>
      <c r="D32" s="56"/>
      <c r="E32" s="56"/>
    </row>
  </sheetData>
  <mergeCells count="2">
    <mergeCell ref="B2:E2"/>
    <mergeCell ref="B29:E32"/>
  </mergeCells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31"/>
  <sheetViews>
    <sheetView zoomScale="75" zoomScaleNormal="75" zoomScaleSheetLayoutView="89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28" sqref="R28:AA38"/>
    </sheetView>
  </sheetViews>
  <sheetFormatPr baseColWidth="10" defaultRowHeight="12.75" x14ac:dyDescent="0.2"/>
  <cols>
    <col min="1" max="1" width="7.42578125" style="3" customWidth="1"/>
    <col min="2" max="2" width="10.42578125" style="3" customWidth="1"/>
    <col min="3" max="3" width="10.5703125" style="46" customWidth="1"/>
    <col min="4" max="4" width="12" style="3" customWidth="1"/>
    <col min="5" max="5" width="8.42578125" style="3" customWidth="1"/>
    <col min="6" max="6" width="11.42578125" style="3"/>
    <col min="7" max="7" width="35.140625" style="3" customWidth="1"/>
    <col min="8" max="8" width="28.5703125" style="3" customWidth="1"/>
    <col min="9" max="9" width="24.85546875" style="3" customWidth="1"/>
    <col min="10" max="10" width="1" style="3" hidden="1" customWidth="1"/>
    <col min="11" max="11" width="14.42578125" style="3" hidden="1" customWidth="1"/>
    <col min="12" max="12" width="11.42578125" style="3" hidden="1" customWidth="1"/>
    <col min="13" max="13" width="18.42578125" style="3" hidden="1" customWidth="1"/>
    <col min="14" max="14" width="21.42578125" style="3" hidden="1" customWidth="1"/>
    <col min="15" max="15" width="4.140625" style="3" hidden="1" customWidth="1"/>
    <col min="16" max="16" width="1.140625" style="3" hidden="1" customWidth="1"/>
    <col min="17" max="16384" width="11.42578125" style="3"/>
  </cols>
  <sheetData>
    <row r="1" spans="1:16" s="43" customFormat="1" ht="38.25" customHeight="1" x14ac:dyDescent="0.2">
      <c r="A1" s="62" t="s">
        <v>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3"/>
      <c r="N1" s="63"/>
      <c r="O1" s="63"/>
      <c r="P1" s="63"/>
    </row>
    <row r="2" spans="1:16" ht="28.5" customHeight="1" x14ac:dyDescent="0.2">
      <c r="A2" s="60" t="s">
        <v>0</v>
      </c>
      <c r="B2" s="60" t="s">
        <v>2</v>
      </c>
      <c r="C2" s="64" t="s">
        <v>7</v>
      </c>
      <c r="D2" s="64"/>
      <c r="E2" s="64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23.25" customHeight="1" x14ac:dyDescent="0.2">
      <c r="A3" s="60"/>
      <c r="B3" s="60"/>
      <c r="C3" s="64" t="s">
        <v>10</v>
      </c>
      <c r="D3" s="64"/>
      <c r="E3" s="64" t="s">
        <v>9</v>
      </c>
      <c r="F3" s="64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3.75" hidden="1" customHeight="1" x14ac:dyDescent="0.2">
      <c r="A4" s="60"/>
      <c r="B4" s="60"/>
      <c r="C4" s="60" t="s">
        <v>8</v>
      </c>
      <c r="D4" s="60" t="s">
        <v>1</v>
      </c>
      <c r="E4" s="60" t="s">
        <v>8</v>
      </c>
      <c r="F4" s="60" t="s">
        <v>1</v>
      </c>
    </row>
    <row r="5" spans="1:16" ht="23.25" hidden="1" customHeight="1" x14ac:dyDescent="0.2">
      <c r="A5" s="60"/>
      <c r="B5" s="60"/>
      <c r="C5" s="61"/>
      <c r="D5" s="61"/>
      <c r="E5" s="61"/>
      <c r="F5" s="61"/>
    </row>
    <row r="6" spans="1:16" ht="36" customHeight="1" x14ac:dyDescent="0.2">
      <c r="A6" s="61"/>
      <c r="B6" s="61"/>
      <c r="C6" s="61" t="s">
        <v>8</v>
      </c>
      <c r="D6" s="61" t="s">
        <v>1</v>
      </c>
      <c r="E6" s="61"/>
      <c r="F6" s="61" t="s">
        <v>1</v>
      </c>
      <c r="G6" s="44" t="s">
        <v>25</v>
      </c>
      <c r="H6" s="44" t="s">
        <v>27</v>
      </c>
      <c r="I6" s="44" t="s">
        <v>26</v>
      </c>
    </row>
    <row r="7" spans="1:16" ht="24.95" customHeight="1" x14ac:dyDescent="0.2">
      <c r="A7" s="16">
        <v>2000</v>
      </c>
      <c r="B7" s="11">
        <f t="shared" ref="B7:B16" si="0">E7+C7</f>
        <v>411</v>
      </c>
      <c r="C7" s="12">
        <v>341</v>
      </c>
      <c r="D7" s="13">
        <f>C7/B7</f>
        <v>0.82968369829683697</v>
      </c>
      <c r="E7" s="12">
        <v>70</v>
      </c>
      <c r="F7" s="13">
        <f t="shared" ref="F7:F28" si="1">E7/B7</f>
        <v>0.170316301703163</v>
      </c>
      <c r="G7" s="45">
        <v>0</v>
      </c>
      <c r="H7" s="15">
        <v>0</v>
      </c>
      <c r="I7" s="15">
        <v>0</v>
      </c>
    </row>
    <row r="8" spans="1:16" ht="24.95" customHeight="1" x14ac:dyDescent="0.2">
      <c r="A8" s="16">
        <v>2001</v>
      </c>
      <c r="B8" s="11">
        <f t="shared" si="0"/>
        <v>413</v>
      </c>
      <c r="C8" s="12">
        <v>339</v>
      </c>
      <c r="D8" s="13">
        <f t="shared" ref="D8:D28" si="2">C8/B8</f>
        <v>0.82082324455205813</v>
      </c>
      <c r="E8" s="12">
        <v>74</v>
      </c>
      <c r="F8" s="13">
        <f t="shared" si="1"/>
        <v>0.1791767554479419</v>
      </c>
      <c r="G8" s="45">
        <v>0</v>
      </c>
      <c r="H8" s="15">
        <v>0</v>
      </c>
      <c r="I8" s="15">
        <v>0</v>
      </c>
    </row>
    <row r="9" spans="1:16" ht="24.95" customHeight="1" x14ac:dyDescent="0.2">
      <c r="A9" s="16">
        <v>2002</v>
      </c>
      <c r="B9" s="11">
        <f t="shared" si="0"/>
        <v>286</v>
      </c>
      <c r="C9" s="12">
        <v>226</v>
      </c>
      <c r="D9" s="13">
        <f t="shared" si="2"/>
        <v>0.79020979020979021</v>
      </c>
      <c r="E9" s="12">
        <v>60</v>
      </c>
      <c r="F9" s="13">
        <f t="shared" si="1"/>
        <v>0.20979020979020979</v>
      </c>
      <c r="G9" s="45">
        <v>0</v>
      </c>
      <c r="H9" s="15">
        <v>0</v>
      </c>
      <c r="I9" s="15">
        <v>0</v>
      </c>
    </row>
    <row r="10" spans="1:16" ht="24.95" customHeight="1" x14ac:dyDescent="0.2">
      <c r="A10" s="16">
        <v>2003</v>
      </c>
      <c r="B10" s="11">
        <f t="shared" si="0"/>
        <v>476</v>
      </c>
      <c r="C10" s="12">
        <v>363</v>
      </c>
      <c r="D10" s="13">
        <f t="shared" si="2"/>
        <v>0.76260504201680668</v>
      </c>
      <c r="E10" s="12">
        <v>113</v>
      </c>
      <c r="F10" s="13">
        <f t="shared" si="1"/>
        <v>0.23739495798319327</v>
      </c>
      <c r="G10" s="45">
        <v>105</v>
      </c>
      <c r="H10" s="14">
        <v>7</v>
      </c>
      <c r="I10" s="14">
        <v>1</v>
      </c>
    </row>
    <row r="11" spans="1:16" ht="24.95" customHeight="1" x14ac:dyDescent="0.2">
      <c r="A11" s="16">
        <v>2004</v>
      </c>
      <c r="B11" s="11">
        <f t="shared" si="0"/>
        <v>506</v>
      </c>
      <c r="C11" s="12">
        <v>436</v>
      </c>
      <c r="D11" s="13">
        <f t="shared" si="2"/>
        <v>0.86166007905138342</v>
      </c>
      <c r="E11" s="12">
        <v>70</v>
      </c>
      <c r="F11" s="13">
        <f t="shared" si="1"/>
        <v>0.13833992094861661</v>
      </c>
      <c r="G11" s="45">
        <v>61</v>
      </c>
      <c r="H11" s="14">
        <v>7</v>
      </c>
      <c r="I11" s="14">
        <v>2</v>
      </c>
    </row>
    <row r="12" spans="1:16" ht="24.95" customHeight="1" x14ac:dyDescent="0.2">
      <c r="A12" s="16">
        <v>2005</v>
      </c>
      <c r="B12" s="11">
        <f t="shared" si="0"/>
        <v>410</v>
      </c>
      <c r="C12" s="12">
        <v>326</v>
      </c>
      <c r="D12" s="13">
        <f t="shared" si="2"/>
        <v>0.79512195121951224</v>
      </c>
      <c r="E12" s="12">
        <v>84</v>
      </c>
      <c r="F12" s="13">
        <f t="shared" si="1"/>
        <v>0.20487804878048779</v>
      </c>
      <c r="G12" s="45">
        <v>68</v>
      </c>
      <c r="H12" s="14">
        <v>11</v>
      </c>
      <c r="I12" s="14">
        <v>5</v>
      </c>
    </row>
    <row r="13" spans="1:16" ht="24.95" customHeight="1" x14ac:dyDescent="0.2">
      <c r="A13" s="16">
        <v>2006</v>
      </c>
      <c r="B13" s="12">
        <f t="shared" si="0"/>
        <v>494</v>
      </c>
      <c r="C13" s="12">
        <v>411</v>
      </c>
      <c r="D13" s="13">
        <f t="shared" si="2"/>
        <v>0.83198380566801622</v>
      </c>
      <c r="E13" s="12">
        <v>83</v>
      </c>
      <c r="F13" s="13">
        <f t="shared" si="1"/>
        <v>0.16801619433198381</v>
      </c>
      <c r="G13" s="45">
        <v>76</v>
      </c>
      <c r="H13" s="14">
        <v>6</v>
      </c>
      <c r="I13" s="14">
        <v>1</v>
      </c>
    </row>
    <row r="14" spans="1:16" ht="24.95" customHeight="1" x14ac:dyDescent="0.2">
      <c r="A14" s="16">
        <v>2007</v>
      </c>
      <c r="B14" s="12">
        <f t="shared" si="0"/>
        <v>839</v>
      </c>
      <c r="C14" s="12">
        <v>755</v>
      </c>
      <c r="D14" s="13">
        <f t="shared" si="2"/>
        <v>0.89988081048867696</v>
      </c>
      <c r="E14" s="12">
        <v>84</v>
      </c>
      <c r="F14" s="13">
        <f t="shared" si="1"/>
        <v>0.10011918951132301</v>
      </c>
      <c r="G14" s="45">
        <v>77</v>
      </c>
      <c r="H14" s="14">
        <v>7</v>
      </c>
      <c r="I14" s="14">
        <v>0</v>
      </c>
    </row>
    <row r="15" spans="1:16" ht="24.95" customHeight="1" x14ac:dyDescent="0.2">
      <c r="A15" s="16">
        <v>2008</v>
      </c>
      <c r="B15" s="12">
        <f t="shared" si="0"/>
        <v>705</v>
      </c>
      <c r="C15" s="12">
        <v>607</v>
      </c>
      <c r="D15" s="13">
        <f t="shared" si="2"/>
        <v>0.86099290780141846</v>
      </c>
      <c r="E15" s="12">
        <v>98</v>
      </c>
      <c r="F15" s="13">
        <f t="shared" si="1"/>
        <v>0.13900709219858157</v>
      </c>
      <c r="G15" s="45">
        <v>79</v>
      </c>
      <c r="H15" s="14">
        <v>13</v>
      </c>
      <c r="I15" s="14">
        <v>6</v>
      </c>
    </row>
    <row r="16" spans="1:16" ht="24.95" customHeight="1" x14ac:dyDescent="0.2">
      <c r="A16" s="16">
        <v>2009</v>
      </c>
      <c r="B16" s="12">
        <f t="shared" si="0"/>
        <v>444</v>
      </c>
      <c r="C16" s="12">
        <v>364</v>
      </c>
      <c r="D16" s="13">
        <f t="shared" si="2"/>
        <v>0.81981981981981977</v>
      </c>
      <c r="E16" s="12">
        <v>80</v>
      </c>
      <c r="F16" s="13">
        <f t="shared" si="1"/>
        <v>0.18018018018018017</v>
      </c>
      <c r="G16" s="45">
        <v>74</v>
      </c>
      <c r="H16" s="14">
        <v>4</v>
      </c>
      <c r="I16" s="14">
        <v>2</v>
      </c>
    </row>
    <row r="17" spans="1:106" ht="24.95" customHeight="1" x14ac:dyDescent="0.2">
      <c r="A17" s="16">
        <v>2010</v>
      </c>
      <c r="B17" s="12">
        <f>E17+C17</f>
        <v>466</v>
      </c>
      <c r="C17" s="12">
        <v>406</v>
      </c>
      <c r="D17" s="13">
        <f t="shared" si="2"/>
        <v>0.871244635193133</v>
      </c>
      <c r="E17" s="12">
        <v>60</v>
      </c>
      <c r="F17" s="13">
        <f t="shared" si="1"/>
        <v>0.12875536480686695</v>
      </c>
      <c r="G17" s="45">
        <v>51</v>
      </c>
      <c r="H17" s="14">
        <v>8</v>
      </c>
      <c r="I17" s="14">
        <v>1</v>
      </c>
    </row>
    <row r="18" spans="1:106" ht="24.95" customHeight="1" x14ac:dyDescent="0.2">
      <c r="A18" s="16">
        <v>2011</v>
      </c>
      <c r="B18" s="12">
        <f>E18+C18</f>
        <v>688</v>
      </c>
      <c r="C18" s="12">
        <v>613</v>
      </c>
      <c r="D18" s="13">
        <f t="shared" si="2"/>
        <v>0.89098837209302328</v>
      </c>
      <c r="E18" s="12">
        <v>75</v>
      </c>
      <c r="F18" s="13">
        <f t="shared" si="1"/>
        <v>0.10901162790697674</v>
      </c>
      <c r="G18" s="45">
        <v>59</v>
      </c>
      <c r="H18" s="14">
        <v>13</v>
      </c>
      <c r="I18" s="14">
        <v>3</v>
      </c>
    </row>
    <row r="19" spans="1:106" ht="24.95" customHeight="1" x14ac:dyDescent="0.2">
      <c r="A19" s="16">
        <v>2012</v>
      </c>
      <c r="B19" s="12">
        <f>E19+C19</f>
        <v>687</v>
      </c>
      <c r="C19" s="12">
        <v>592</v>
      </c>
      <c r="D19" s="13">
        <f t="shared" si="2"/>
        <v>0.86171761280931591</v>
      </c>
      <c r="E19" s="12">
        <v>95</v>
      </c>
      <c r="F19" s="13">
        <f t="shared" si="1"/>
        <v>0.13828238719068414</v>
      </c>
      <c r="G19" s="45">
        <v>82</v>
      </c>
      <c r="H19" s="14">
        <v>6</v>
      </c>
      <c r="I19" s="14">
        <v>7</v>
      </c>
    </row>
    <row r="20" spans="1:106" ht="24.95" customHeight="1" x14ac:dyDescent="0.2">
      <c r="A20" s="16">
        <v>2013</v>
      </c>
      <c r="B20" s="12">
        <f>E20+C20</f>
        <v>679</v>
      </c>
      <c r="C20" s="12">
        <v>495</v>
      </c>
      <c r="D20" s="13">
        <f t="shared" si="2"/>
        <v>0.72901325478645063</v>
      </c>
      <c r="E20" s="12">
        <v>184</v>
      </c>
      <c r="F20" s="13">
        <f t="shared" si="1"/>
        <v>0.27098674521354932</v>
      </c>
      <c r="G20" s="45">
        <v>169</v>
      </c>
      <c r="H20" s="14">
        <v>12</v>
      </c>
      <c r="I20" s="14">
        <v>3</v>
      </c>
    </row>
    <row r="21" spans="1:106" ht="24.95" customHeight="1" x14ac:dyDescent="0.2">
      <c r="A21" s="16">
        <v>2014</v>
      </c>
      <c r="B21" s="12">
        <f>E21+C21</f>
        <v>534</v>
      </c>
      <c r="C21" s="12">
        <v>444</v>
      </c>
      <c r="D21" s="13">
        <f t="shared" si="2"/>
        <v>0.8314606741573034</v>
      </c>
      <c r="E21" s="12">
        <v>90</v>
      </c>
      <c r="F21" s="13">
        <f t="shared" si="1"/>
        <v>0.16853932584269662</v>
      </c>
      <c r="G21" s="45">
        <v>83</v>
      </c>
      <c r="H21" s="14">
        <v>4</v>
      </c>
      <c r="I21" s="14">
        <v>3</v>
      </c>
    </row>
    <row r="22" spans="1:106" ht="24.95" customHeight="1" x14ac:dyDescent="0.2">
      <c r="A22" s="16">
        <v>2015</v>
      </c>
      <c r="B22" s="12">
        <v>562</v>
      </c>
      <c r="C22" s="12">
        <v>462</v>
      </c>
      <c r="D22" s="13">
        <f t="shared" si="2"/>
        <v>0.8220640569395018</v>
      </c>
      <c r="E22" s="12">
        <v>100</v>
      </c>
      <c r="F22" s="13">
        <f t="shared" si="1"/>
        <v>0.17793594306049823</v>
      </c>
      <c r="G22" s="45">
        <v>94</v>
      </c>
      <c r="H22" s="14">
        <v>2</v>
      </c>
      <c r="I22" s="14">
        <v>4</v>
      </c>
    </row>
    <row r="23" spans="1:106" ht="24.95" customHeight="1" x14ac:dyDescent="0.2">
      <c r="A23" s="16">
        <v>2016</v>
      </c>
      <c r="B23" s="12">
        <v>627</v>
      </c>
      <c r="C23" s="12">
        <v>546</v>
      </c>
      <c r="D23" s="13">
        <f t="shared" si="2"/>
        <v>0.87081339712918659</v>
      </c>
      <c r="E23" s="12">
        <v>81</v>
      </c>
      <c r="F23" s="13">
        <f t="shared" si="1"/>
        <v>0.12918660287081341</v>
      </c>
      <c r="G23" s="45">
        <v>70</v>
      </c>
      <c r="H23" s="14">
        <v>10</v>
      </c>
      <c r="I23" s="14">
        <v>1</v>
      </c>
    </row>
    <row r="24" spans="1:106" ht="24.95" customHeight="1" x14ac:dyDescent="0.2">
      <c r="A24" s="16">
        <v>2017</v>
      </c>
      <c r="B24" s="12">
        <v>525</v>
      </c>
      <c r="C24" s="12">
        <v>364</v>
      </c>
      <c r="D24" s="13">
        <f t="shared" si="2"/>
        <v>0.69333333333333336</v>
      </c>
      <c r="E24" s="12">
        <v>161</v>
      </c>
      <c r="F24" s="13">
        <f t="shared" si="1"/>
        <v>0.30666666666666664</v>
      </c>
      <c r="G24" s="45">
        <v>148</v>
      </c>
      <c r="H24" s="14">
        <v>7</v>
      </c>
      <c r="I24" s="14">
        <v>6</v>
      </c>
    </row>
    <row r="25" spans="1:106" ht="24.95" customHeight="1" thickBot="1" x14ac:dyDescent="0.25">
      <c r="A25" s="16">
        <v>2018</v>
      </c>
      <c r="B25" s="12">
        <v>523</v>
      </c>
      <c r="C25" s="12">
        <v>419</v>
      </c>
      <c r="D25" s="13">
        <f t="shared" si="2"/>
        <v>0.80114722753346079</v>
      </c>
      <c r="E25" s="12">
        <v>104</v>
      </c>
      <c r="F25" s="13">
        <f t="shared" si="1"/>
        <v>0.19885277246653921</v>
      </c>
      <c r="G25" s="45">
        <v>102</v>
      </c>
      <c r="H25" s="14">
        <v>1</v>
      </c>
      <c r="I25" s="14">
        <v>1</v>
      </c>
    </row>
    <row r="26" spans="1:106" s="9" customFormat="1" ht="24.95" customHeight="1" thickBot="1" x14ac:dyDescent="0.25">
      <c r="A26" s="16">
        <v>2019</v>
      </c>
      <c r="B26" s="12">
        <v>1139</v>
      </c>
      <c r="C26" s="12">
        <v>1056</v>
      </c>
      <c r="D26" s="13">
        <f t="shared" si="2"/>
        <v>0.92712906057945565</v>
      </c>
      <c r="E26" s="12">
        <v>83</v>
      </c>
      <c r="F26" s="13">
        <f t="shared" si="1"/>
        <v>7.2870939420544331E-2</v>
      </c>
      <c r="G26" s="45">
        <v>79</v>
      </c>
      <c r="H26" s="14">
        <v>2</v>
      </c>
      <c r="I26" s="14">
        <v>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</row>
    <row r="27" spans="1:106" s="10" customFormat="1" ht="24.95" customHeight="1" thickBot="1" x14ac:dyDescent="0.25">
      <c r="A27" s="16">
        <v>2020</v>
      </c>
      <c r="B27" s="12">
        <v>195</v>
      </c>
      <c r="C27" s="12">
        <v>166</v>
      </c>
      <c r="D27" s="13">
        <f t="shared" si="2"/>
        <v>0.85128205128205126</v>
      </c>
      <c r="E27" s="12">
        <v>29</v>
      </c>
      <c r="F27" s="13">
        <f t="shared" si="1"/>
        <v>0.14871794871794872</v>
      </c>
      <c r="G27" s="45">
        <v>29</v>
      </c>
      <c r="H27" s="15">
        <v>0</v>
      </c>
      <c r="I27" s="14">
        <v>0</v>
      </c>
      <c r="J27" s="4"/>
      <c r="K27" s="4"/>
      <c r="L27" s="4"/>
      <c r="M27" s="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s="10" customFormat="1" ht="24.95" customHeight="1" thickBot="1" x14ac:dyDescent="0.25">
      <c r="A28" s="16">
        <v>2021</v>
      </c>
      <c r="B28" s="12">
        <v>433</v>
      </c>
      <c r="C28" s="12">
        <v>320</v>
      </c>
      <c r="D28" s="13">
        <f t="shared" si="2"/>
        <v>0.73903002309468824</v>
      </c>
      <c r="E28" s="12">
        <v>133</v>
      </c>
      <c r="F28" s="13">
        <f t="shared" si="1"/>
        <v>0.30715935334872979</v>
      </c>
      <c r="G28" s="45">
        <v>131</v>
      </c>
      <c r="H28" s="15">
        <v>0</v>
      </c>
      <c r="I28" s="15">
        <v>2</v>
      </c>
      <c r="J28" s="3"/>
      <c r="K28" s="3"/>
      <c r="L28" s="3"/>
      <c r="M28" s="3"/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</row>
    <row r="29" spans="1:106" ht="24.95" customHeight="1" x14ac:dyDescent="0.2">
      <c r="A29" s="47">
        <v>2022</v>
      </c>
      <c r="B29" s="48">
        <v>150</v>
      </c>
      <c r="C29" s="48">
        <v>66</v>
      </c>
      <c r="D29" s="49">
        <v>0.44</v>
      </c>
      <c r="E29" s="48">
        <v>84</v>
      </c>
      <c r="F29" s="49">
        <v>0.56000000000000005</v>
      </c>
      <c r="G29" s="50">
        <v>40</v>
      </c>
      <c r="H29" s="51">
        <v>43</v>
      </c>
      <c r="I29" s="51">
        <v>1</v>
      </c>
      <c r="N29" s="4"/>
    </row>
    <row r="30" spans="1:106" ht="24.95" customHeight="1" x14ac:dyDescent="0.2">
      <c r="A30" s="47">
        <v>2023</v>
      </c>
      <c r="B30" s="48">
        <v>210</v>
      </c>
      <c r="C30" s="48">
        <v>122</v>
      </c>
      <c r="D30" s="49">
        <v>0.580952380952381</v>
      </c>
      <c r="E30" s="48">
        <v>88</v>
      </c>
      <c r="F30" s="49">
        <v>0.41904761904761906</v>
      </c>
      <c r="G30" s="50">
        <v>24</v>
      </c>
      <c r="H30" s="51">
        <v>64</v>
      </c>
      <c r="I30" s="51">
        <v>0</v>
      </c>
      <c r="N30" s="4"/>
    </row>
    <row r="31" spans="1:106" ht="24.95" customHeight="1" x14ac:dyDescent="0.2">
      <c r="A31" s="28" t="s">
        <v>6</v>
      </c>
      <c r="B31" s="29">
        <v>13218</v>
      </c>
      <c r="C31" s="29">
        <v>10917</v>
      </c>
      <c r="D31" s="30">
        <v>0.82591920108942352</v>
      </c>
      <c r="E31" s="29">
        <v>2301</v>
      </c>
      <c r="F31" s="30">
        <v>0.17408079891057648</v>
      </c>
      <c r="G31" s="29">
        <v>1605</v>
      </c>
      <c r="H31" s="29">
        <v>227</v>
      </c>
      <c r="I31" s="29">
        <v>51</v>
      </c>
      <c r="O31" s="4"/>
      <c r="P31" s="4"/>
    </row>
  </sheetData>
  <mergeCells count="10">
    <mergeCell ref="E4:E6"/>
    <mergeCell ref="F4:F6"/>
    <mergeCell ref="A1:P1"/>
    <mergeCell ref="A2:A6"/>
    <mergeCell ref="B2:B6"/>
    <mergeCell ref="C3:D3"/>
    <mergeCell ref="D4:D6"/>
    <mergeCell ref="C4:C6"/>
    <mergeCell ref="C2:P2"/>
    <mergeCell ref="E3:P3"/>
  </mergeCells>
  <phoneticPr fontId="6" type="noConversion"/>
  <printOptions horizontalCentered="1" verticalCentered="1"/>
  <pageMargins left="0.19685039370078741" right="0.19685039370078741" top="0.98425196850393704" bottom="0.98425196850393704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Iniciados y resueltos</vt:lpstr>
      <vt:lpstr>Importe pagado</vt:lpstr>
      <vt:lpstr>Resolución por año</vt:lpstr>
      <vt:lpstr>'Importe pagado'!Área_de_impresión</vt:lpstr>
      <vt:lpstr>'Iniciados y resueltos'!Área_de_impresión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jcuellar</dc:creator>
  <cp:lastModifiedBy>Belen Manchon Colmenarejo</cp:lastModifiedBy>
  <cp:lastPrinted>2018-09-20T11:28:53Z</cp:lastPrinted>
  <dcterms:created xsi:type="dcterms:W3CDTF">2011-02-16T09:23:37Z</dcterms:created>
  <dcterms:modified xsi:type="dcterms:W3CDTF">2024-02-14T09:20:31Z</dcterms:modified>
</cp:coreProperties>
</file>